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28830" windowHeight="7395"/>
  </bookViews>
  <sheets>
    <sheet name="I OSA - Tänavavalgustus" sheetId="3" r:id="rId1"/>
  </sheets>
  <calcPr calcId="145621"/>
</workbook>
</file>

<file path=xl/calcChain.xml><?xml version="1.0" encoding="utf-8"?>
<calcChain xmlns="http://schemas.openxmlformats.org/spreadsheetml/2006/main">
  <c r="N24" i="3" l="1"/>
  <c r="K11" i="3" l="1"/>
  <c r="H11" i="3"/>
  <c r="E11" i="3"/>
  <c r="B11" i="3"/>
  <c r="K10" i="3"/>
  <c r="H10" i="3"/>
  <c r="E10" i="3"/>
  <c r="B10" i="3"/>
  <c r="B12" i="3" l="1"/>
  <c r="C10" i="3" s="1"/>
  <c r="E12" i="3"/>
  <c r="H12" i="3"/>
  <c r="I11" i="3" s="1"/>
  <c r="K12" i="3"/>
  <c r="L11" i="3" l="1"/>
  <c r="L10" i="3"/>
  <c r="F11" i="3"/>
  <c r="F10" i="3"/>
  <c r="I10" i="3"/>
  <c r="C11" i="3"/>
  <c r="F9" i="3"/>
  <c r="G9" i="3"/>
  <c r="H9" i="3"/>
  <c r="I9" i="3"/>
  <c r="J9" i="3"/>
  <c r="K9" i="3"/>
  <c r="L9" i="3"/>
  <c r="M9" i="3"/>
  <c r="E9" i="3"/>
  <c r="C9" i="3"/>
  <c r="D9" i="3"/>
  <c r="B9" i="3"/>
  <c r="C18" i="3" l="1"/>
  <c r="C19" i="3"/>
  <c r="B18" i="3"/>
  <c r="B19" i="3"/>
  <c r="M18" i="3"/>
  <c r="M19" i="3"/>
  <c r="L18" i="3"/>
  <c r="L19" i="3"/>
  <c r="K19" i="3"/>
  <c r="K18" i="3"/>
  <c r="J19" i="3"/>
  <c r="J18" i="3"/>
  <c r="I19" i="3"/>
  <c r="I18" i="3"/>
  <c r="H19" i="3"/>
  <c r="H18" i="3"/>
  <c r="G19" i="3"/>
  <c r="G18" i="3"/>
  <c r="F19" i="3"/>
  <c r="F18" i="3"/>
  <c r="E19" i="3"/>
  <c r="E18" i="3"/>
  <c r="D19" i="3"/>
  <c r="D18" i="3"/>
  <c r="N8" i="3" l="1"/>
  <c r="N7" i="3"/>
  <c r="N12" i="3" l="1"/>
  <c r="N16" i="3" s="1"/>
  <c r="J11" i="3"/>
  <c r="D11" i="3"/>
  <c r="G11" i="3"/>
  <c r="M11" i="3"/>
  <c r="N11" i="3"/>
  <c r="N15" i="3" s="1"/>
  <c r="J10" i="3"/>
  <c r="M10" i="3"/>
  <c r="D10" i="3"/>
  <c r="G10" i="3"/>
  <c r="N9" i="3"/>
  <c r="N13" i="3" l="1"/>
  <c r="P16" i="3" s="1"/>
  <c r="N17" i="3"/>
  <c r="J12" i="3"/>
  <c r="D12" i="3"/>
  <c r="M12" i="3"/>
  <c r="G12" i="3"/>
  <c r="P15" i="3"/>
</calcChain>
</file>

<file path=xl/sharedStrings.xml><?xml version="1.0" encoding="utf-8"?>
<sst xmlns="http://schemas.openxmlformats.org/spreadsheetml/2006/main" count="40" uniqueCount="28">
  <si>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</si>
  <si>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</si>
  <si>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</si>
  <si>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</si>
  <si>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</si>
  <si>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</si>
  <si>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</si>
  <si>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</si>
  <si>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</si>
  <si>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</si>
  <si>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</si>
  <si>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Päevane</t>
  </si>
  <si>
    <t>kWh</t>
  </si>
  <si>
    <t>MWh</t>
  </si>
  <si>
    <t>GWh</t>
  </si>
  <si>
    <t>Öine</t>
  </si>
  <si>
    <t>Kokku</t>
  </si>
  <si>
    <t>jaanuar</t>
  </si>
  <si>
    <t>aasta</t>
  </si>
  <si>
    <t>aasta %</t>
  </si>
  <si>
    <t>I kv %</t>
  </si>
  <si>
    <t>II kv %</t>
  </si>
  <si>
    <t>III kv %</t>
  </si>
  <si>
    <t>IV kv %</t>
  </si>
  <si>
    <t>I OSA</t>
  </si>
  <si>
    <t>2015 aasta tarbimine</t>
  </si>
  <si>
    <r>
      <t xml:space="preserve">Tartu linna tänavavalgustuse keskmine tarbimine kuude lõikes - </t>
    </r>
    <r>
      <rPr>
        <b/>
        <sz val="12"/>
        <color rgb="FF00B050"/>
        <rFont val="Arial"/>
        <family val="2"/>
        <charset val="186"/>
      </rPr>
      <t>2016</t>
    </r>
  </si>
  <si>
    <t>196 mõõtepunkti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</si>
</sst>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0.0"/>
  </numFmts>
  <fonts count="16" x14ac:knownFonts="1">
    <font>
      <sz val="11"/>
      <color theme="1"/>
      <name val="Arial"/>
      <family val="2"/>
      <charset val="186"/>
    </font>
    <font>
      <b/>
      <i/>
      <sz val="16"/>
      <color theme="1"/>
      <name val="Arial"/>
      <family val="2"/>
      <charset val="186"/>
    </font>
    <font>
      <b/>
      <i/>
      <u/>
      <sz val="11"/>
      <color theme="1"/>
      <name val="Arial"/>
      <family val="2"/>
      <charset val="186"/>
    </font>
    <font>
      <sz val="11"/>
      <color rgb="FF0000FF"/>
      <name val="Arial"/>
      <family val="2"/>
      <charset val="186"/>
    </font>
    <font>
      <sz val="11"/>
      <color rgb="FFFF00FF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color rgb="FF00B050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rgb="FF00B050"/>
      <name val="Arial"/>
      <family val="2"/>
      <charset val="186"/>
    </font>
    <font>
      <b/>
      <sz val="11"/>
      <name val="Arial"/>
      <family val="2"/>
      <charset val="186"/>
    </font>
    <font>
      <sz val="11"/>
      <color rgb="FF00B05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12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0" xfId="0" applyFont="1"/>
    <xf numFmtId="0" fontId="10" fillId="0" borderId="0" xfId="0" applyFont="1"/>
    <xf numFmtId="2" fontId="5" fillId="0" borderId="0" xfId="0" applyNumberFormat="1" applyFont="1"/>
    <xf numFmtId="165" fontId="5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165" fontId="3" fillId="0" borderId="0" xfId="0" applyNumberFormat="1" applyFont="1" applyBorder="1"/>
    <xf numFmtId="165" fontId="4" fillId="0" borderId="0" xfId="0" applyNumberFormat="1" applyFont="1" applyBorder="1"/>
    <xf numFmtId="2" fontId="3" fillId="0" borderId="0" xfId="0" applyNumberFormat="1" applyFont="1" applyBorder="1"/>
    <xf numFmtId="2" fontId="4" fillId="0" borderId="0" xfId="0" applyNumberFormat="1" applyFont="1" applyBorder="1"/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/>
    <xf numFmtId="9" fontId="0" fillId="0" borderId="0" xfId="5" applyFont="1"/>
    <xf numFmtId="9" fontId="0" fillId="0" borderId="0" xfId="5" applyFont="1" applyBorder="1"/>
    <xf numFmtId="0" fontId="0" fillId="0" borderId="0" xfId="0" applyFont="1" applyBorder="1"/>
    <xf numFmtId="9" fontId="0" fillId="0" borderId="6" xfId="5" applyFont="1" applyBorder="1"/>
    <xf numFmtId="9" fontId="0" fillId="0" borderId="8" xfId="5" applyFont="1" applyBorder="1"/>
    <xf numFmtId="9" fontId="0" fillId="0" borderId="10" xfId="5" applyFont="1" applyBorder="1"/>
    <xf numFmtId="0" fontId="0" fillId="0" borderId="5" xfId="0" applyFont="1" applyBorder="1"/>
    <xf numFmtId="9" fontId="0" fillId="0" borderId="12" xfId="5" applyFont="1" applyBorder="1"/>
    <xf numFmtId="0" fontId="0" fillId="0" borderId="4" xfId="0" applyFont="1" applyBorder="1" applyAlignment="1">
      <alignment horizontal="center"/>
    </xf>
    <xf numFmtId="3" fontId="5" fillId="0" borderId="11" xfId="0" applyNumberFormat="1" applyFont="1" applyBorder="1"/>
    <xf numFmtId="0" fontId="5" fillId="0" borderId="3" xfId="0" applyFont="1" applyBorder="1" applyAlignment="1">
      <alignment horizontal="center"/>
    </xf>
    <xf numFmtId="1" fontId="4" fillId="0" borderId="1" xfId="0" applyNumberFormat="1" applyFont="1" applyBorder="1"/>
    <xf numFmtId="0" fontId="10" fillId="0" borderId="0" xfId="0" applyFont="1" applyBorder="1"/>
    <xf numFmtId="165" fontId="10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Fill="1" applyBorder="1"/>
    <xf numFmtId="1" fontId="10" fillId="0" borderId="0" xfId="0" applyNumberFormat="1" applyFont="1" applyBorder="1"/>
    <xf numFmtId="0" fontId="14" fillId="0" borderId="0" xfId="0" applyFont="1" applyBorder="1" applyAlignment="1">
      <alignment horizontal="left"/>
    </xf>
    <xf numFmtId="165" fontId="14" fillId="0" borderId="0" xfId="0" applyNumberFormat="1" applyFont="1" applyBorder="1"/>
    <xf numFmtId="1" fontId="14" fillId="0" borderId="0" xfId="0" applyNumberFormat="1" applyFont="1" applyBorder="1"/>
    <xf numFmtId="0" fontId="14" fillId="0" borderId="0" xfId="0" applyFont="1" applyBorder="1"/>
    <xf numFmtId="3" fontId="10" fillId="0" borderId="0" xfId="0" applyNumberFormat="1" applyFont="1" applyBorder="1"/>
    <xf numFmtId="9" fontId="10" fillId="0" borderId="0" xfId="5" applyFont="1" applyBorder="1"/>
    <xf numFmtId="3" fontId="14" fillId="0" borderId="0" xfId="0" applyNumberFormat="1" applyFont="1" applyBorder="1"/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/>
    <xf numFmtId="2" fontId="14" fillId="0" borderId="0" xfId="0" applyNumberFormat="1" applyFont="1" applyBorder="1"/>
    <xf numFmtId="0" fontId="9" fillId="0" borderId="0" xfId="0" applyFont="1"/>
    <xf numFmtId="3" fontId="3" fillId="0" borderId="7" xfId="0" applyNumberFormat="1" applyFont="1" applyBorder="1"/>
    <xf numFmtId="3" fontId="4" fillId="0" borderId="9" xfId="0" applyNumberFormat="1" applyFont="1" applyBorder="1"/>
    <xf numFmtId="2" fontId="14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5" fontId="15" fillId="0" borderId="1" xfId="0" applyNumberFormat="1" applyFont="1" applyFill="1" applyBorder="1"/>
    <xf numFmtId="165" fontId="15" fillId="0" borderId="1" xfId="0" applyNumberFormat="1" applyFont="1" applyBorder="1"/>
    <xf numFmtId="165" fontId="11" fillId="0" borderId="1" xfId="0" applyNumberFormat="1" applyFont="1" applyBorder="1"/>
    <xf numFmtId="0" fontId="11" fillId="0" borderId="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6">
    <cellStyle name="Heading" xfId="1"/>
    <cellStyle name="Heading1" xfId="2"/>
    <cellStyle name="Normaallaad" xfId="0" builtinId="0" customBuiltin="1"/>
    <cellStyle name="Protsent" xfId="5" builtinId="5"/>
    <cellStyle name="Result" xfId="3"/>
    <cellStyle name="Result2" xfId="4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 OSA - Tänavavalgustus'!$A$7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 OSA - Tänavavalgustus'!$B$6:$M$6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 OSA - Tänavavalgustus'!$B$7:$M$7</c:f>
              <c:numCache>
                <c:formatCode>0.0</c:formatCode>
                <c:ptCount val="12"/>
                <c:pt idx="0">
                  <c:v>316330.89999999997</c:v>
                </c:pt>
                <c:pt idx="1">
                  <c:v>252483.59999999992</c:v>
                </c:pt>
                <c:pt idx="2">
                  <c:v>202000.51099999988</c:v>
                </c:pt>
                <c:pt idx="3">
                  <c:v>138784.21599999996</c:v>
                </c:pt>
                <c:pt idx="4">
                  <c:v>85844.780000000013</c:v>
                </c:pt>
                <c:pt idx="5">
                  <c:v>56276.362000000001</c:v>
                </c:pt>
                <c:pt idx="6">
                  <c:v>67646.912000000026</c:v>
                </c:pt>
                <c:pt idx="7">
                  <c:v>119344.36200000001</c:v>
                </c:pt>
                <c:pt idx="8">
                  <c:v>176728.66899999994</c:v>
                </c:pt>
                <c:pt idx="9">
                  <c:v>229575.15800000002</c:v>
                </c:pt>
                <c:pt idx="10">
                  <c:v>322166.31600000011</c:v>
                </c:pt>
                <c:pt idx="11">
                  <c:v>384886.71199999965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 OSA - Tänavavalgustus'!$A$8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 OSA - Tänavavalgustus'!$B$6:$M$6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 OSA - Tänavavalgustus'!$B$8:$M$8</c:f>
              <c:numCache>
                <c:formatCode>0.0</c:formatCode>
                <c:ptCount val="12"/>
                <c:pt idx="0">
                  <c:v>568247.20000000019</c:v>
                </c:pt>
                <c:pt idx="1">
                  <c:v>479696.7</c:v>
                </c:pt>
                <c:pt idx="2">
                  <c:v>464554.95499999996</c:v>
                </c:pt>
                <c:pt idx="3">
                  <c:v>372631.74400000006</c:v>
                </c:pt>
                <c:pt idx="4">
                  <c:v>277516.68299999996</c:v>
                </c:pt>
                <c:pt idx="5">
                  <c:v>213797.22499999989</c:v>
                </c:pt>
                <c:pt idx="6">
                  <c:v>302225.31400000007</c:v>
                </c:pt>
                <c:pt idx="7">
                  <c:v>324439.88999999996</c:v>
                </c:pt>
                <c:pt idx="8">
                  <c:v>399276.00800000009</c:v>
                </c:pt>
                <c:pt idx="9">
                  <c:v>524011.57000000012</c:v>
                </c:pt>
                <c:pt idx="10">
                  <c:v>544235.09999999974</c:v>
                </c:pt>
                <c:pt idx="11">
                  <c:v>604217.3559999998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 OSA - Tänavavalgustus'!$A$9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 OSA - Tänavavalgustus'!$B$6:$M$6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 OSA - Tänavavalgustus'!$B$9:$M$9</c:f>
              <c:numCache>
                <c:formatCode>0.0</c:formatCode>
                <c:ptCount val="12"/>
                <c:pt idx="0">
                  <c:v>884578.10000000009</c:v>
                </c:pt>
                <c:pt idx="1">
                  <c:v>732180.29999999993</c:v>
                </c:pt>
                <c:pt idx="2">
                  <c:v>666555.46599999978</c:v>
                </c:pt>
                <c:pt idx="3">
                  <c:v>511415.96</c:v>
                </c:pt>
                <c:pt idx="4">
                  <c:v>363361.46299999999</c:v>
                </c:pt>
                <c:pt idx="5">
                  <c:v>270073.58699999988</c:v>
                </c:pt>
                <c:pt idx="6">
                  <c:v>369872.22600000008</c:v>
                </c:pt>
                <c:pt idx="7">
                  <c:v>443784.25199999998</c:v>
                </c:pt>
                <c:pt idx="8">
                  <c:v>576004.67700000003</c:v>
                </c:pt>
                <c:pt idx="9">
                  <c:v>753586.72800000012</c:v>
                </c:pt>
                <c:pt idx="10">
                  <c:v>866401.41599999985</c:v>
                </c:pt>
                <c:pt idx="11">
                  <c:v>989104.0679999995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28096"/>
        <c:axId val="75059584"/>
      </c:lineChart>
      <c:catAx>
        <c:axId val="7982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75059584"/>
        <c:crosses val="autoZero"/>
        <c:auto val="1"/>
        <c:lblAlgn val="ctr"/>
        <c:lblOffset val="100"/>
        <c:noMultiLvlLbl val="0"/>
      </c:catAx>
      <c:valAx>
        <c:axId val="750595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828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OSA - Tänavavalgustus'!$A$7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 OSA - Tänavavalgustus'!$N$6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 OSA - Tänavavalgustus'!$N$7</c:f>
              <c:numCache>
                <c:formatCode>0</c:formatCode>
                <c:ptCount val="1"/>
                <c:pt idx="0">
                  <c:v>2352068.4979999997</c:v>
                </c:pt>
              </c:numCache>
            </c:numRef>
          </c:val>
        </c:ser>
        <c:ser>
          <c:idx val="1"/>
          <c:order val="1"/>
          <c:tx>
            <c:strRef>
              <c:f>'I OSA - Tänavavalgustus'!$A$8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 OSA - Tänavavalgustus'!$N$6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 OSA - Tänavavalgustus'!$N$8</c:f>
              <c:numCache>
                <c:formatCode>0</c:formatCode>
                <c:ptCount val="1"/>
                <c:pt idx="0">
                  <c:v>5074849.7450000001</c:v>
                </c:pt>
              </c:numCache>
            </c:numRef>
          </c:val>
        </c:ser>
        <c:ser>
          <c:idx val="2"/>
          <c:order val="2"/>
          <c:tx>
            <c:strRef>
              <c:f>'I OSA - Tänavavalgustus'!$A$9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 OSA - Tänavavalgustus'!$N$6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 OSA - Tänavavalgustus'!$N$9</c:f>
              <c:numCache>
                <c:formatCode>0</c:formatCode>
                <c:ptCount val="1"/>
                <c:pt idx="0">
                  <c:v>7426918.2429999998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73024"/>
        <c:axId val="75074560"/>
      </c:barChart>
      <c:catAx>
        <c:axId val="7507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75074560"/>
        <c:crosses val="autoZero"/>
        <c:auto val="1"/>
        <c:lblAlgn val="ctr"/>
        <c:lblOffset val="100"/>
        <c:noMultiLvlLbl val="0"/>
      </c:catAx>
      <c:valAx>
        <c:axId val="75074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5073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19</xdr:row>
      <xdr:rowOff>169333</xdr:rowOff>
    </xdr:from>
    <xdr:to>
      <xdr:col>7</xdr:col>
      <xdr:colOff>206375</xdr:colOff>
      <xdr:row>32</xdr:row>
      <xdr:rowOff>10582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724957</xdr:colOff>
      <xdr:row>19</xdr:row>
      <xdr:rowOff>158750</xdr:rowOff>
    </xdr:from>
    <xdr:to>
      <xdr:col>12</xdr:col>
      <xdr:colOff>698500</xdr:colOff>
      <xdr:row>32</xdr:row>
      <xdr:rowOff>1057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Normal="100" workbookViewId="0">
      <selection activeCell="G36" sqref="G36"/>
    </sheetView>
  </sheetViews>
  <sheetFormatPr defaultRowHeight="14.25" x14ac:dyDescent="0.2"/>
  <cols>
    <col min="1" max="1" width="9.5" customWidth="1"/>
    <col min="2" max="14" width="9.625" customWidth="1"/>
    <col min="15" max="15" width="5" customWidth="1"/>
    <col min="16" max="16" width="7.5" customWidth="1"/>
    <col min="17" max="17" width="5.5" customWidth="1"/>
    <col min="18" max="18" width="4.75" customWidth="1"/>
    <col min="19" max="19" width="5.375" customWidth="1"/>
  </cols>
  <sheetData>
    <row r="1" spans="1:16" ht="18" x14ac:dyDescent="0.25">
      <c r="A1" s="5" t="s">
        <v>24</v>
      </c>
    </row>
    <row r="2" spans="1:16" ht="15.75" x14ac:dyDescent="0.25">
      <c r="A2" s="3" t="s">
        <v>26</v>
      </c>
    </row>
    <row r="4" spans="1:16" ht="15" x14ac:dyDescent="0.2">
      <c r="H4" s="2"/>
    </row>
    <row r="5" spans="1:16" ht="15" x14ac:dyDescent="0.25">
      <c r="B5" s="60">
        <v>2016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6" ht="15" x14ac:dyDescent="0.25">
      <c r="B6" s="56" t="s">
        <v>17</v>
      </c>
      <c r="C6" s="56" t="s">
        <v>0</v>
      </c>
      <c r="D6" s="56" t="s">
        <v>1</v>
      </c>
      <c r="E6" s="55" t="s">
        <v>2</v>
      </c>
      <c r="F6" s="55" t="s">
        <v>3</v>
      </c>
      <c r="G6" s="55" t="s">
        <v>4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N6" s="16" t="s">
        <v>18</v>
      </c>
    </row>
    <row r="7" spans="1:16" x14ac:dyDescent="0.2">
      <c r="A7" s="17" t="s">
        <v>11</v>
      </c>
      <c r="B7" s="57">
        <v>316330.89999999997</v>
      </c>
      <c r="C7" s="58">
        <v>252483.59999999992</v>
      </c>
      <c r="D7" s="58">
        <v>202000.51099999988</v>
      </c>
      <c r="E7" s="58">
        <v>138784.21599999996</v>
      </c>
      <c r="F7" s="58">
        <v>85844.780000000013</v>
      </c>
      <c r="G7" s="58">
        <v>56276.362000000001</v>
      </c>
      <c r="H7" s="58">
        <v>67646.912000000026</v>
      </c>
      <c r="I7" s="58">
        <v>119344.36200000001</v>
      </c>
      <c r="J7" s="58">
        <v>176728.66899999994</v>
      </c>
      <c r="K7" s="58">
        <v>229575.15800000002</v>
      </c>
      <c r="L7" s="58">
        <v>322166.31600000011</v>
      </c>
      <c r="M7" s="58">
        <v>384886.71199999965</v>
      </c>
      <c r="N7" s="18">
        <f>SUM(B7:M7)</f>
        <v>2352068.4979999997</v>
      </c>
      <c r="O7" s="10" t="s">
        <v>12</v>
      </c>
    </row>
    <row r="8" spans="1:16" x14ac:dyDescent="0.2">
      <c r="A8" s="19" t="s">
        <v>15</v>
      </c>
      <c r="B8" s="58">
        <v>568247.20000000019</v>
      </c>
      <c r="C8" s="58">
        <v>479696.7</v>
      </c>
      <c r="D8" s="58">
        <v>464554.95499999996</v>
      </c>
      <c r="E8" s="58">
        <v>372631.74400000006</v>
      </c>
      <c r="F8" s="58">
        <v>277516.68299999996</v>
      </c>
      <c r="G8" s="58">
        <v>213797.22499999989</v>
      </c>
      <c r="H8" s="58">
        <v>302225.31400000007</v>
      </c>
      <c r="I8" s="58">
        <v>324439.88999999996</v>
      </c>
      <c r="J8" s="58">
        <v>399276.00800000009</v>
      </c>
      <c r="K8" s="58">
        <v>524011.57000000012</v>
      </c>
      <c r="L8" s="58">
        <v>544235.09999999974</v>
      </c>
      <c r="M8" s="58">
        <v>604217.3559999998</v>
      </c>
      <c r="N8" s="33">
        <f>SUM(B8:M8)</f>
        <v>5074849.7450000001</v>
      </c>
      <c r="O8" s="11" t="s">
        <v>12</v>
      </c>
    </row>
    <row r="9" spans="1:16" ht="15" x14ac:dyDescent="0.25">
      <c r="A9" s="20" t="s">
        <v>16</v>
      </c>
      <c r="B9" s="59">
        <f>B7+B8</f>
        <v>884578.10000000009</v>
      </c>
      <c r="C9" s="59">
        <f t="shared" ref="C9:D9" si="0">C7+C8</f>
        <v>732180.29999999993</v>
      </c>
      <c r="D9" s="59">
        <f t="shared" si="0"/>
        <v>666555.46599999978</v>
      </c>
      <c r="E9" s="59">
        <f>E7+E8</f>
        <v>511415.96</v>
      </c>
      <c r="F9" s="59">
        <f t="shared" ref="F9:M9" si="1">F7+F8</f>
        <v>363361.46299999999</v>
      </c>
      <c r="G9" s="59">
        <f t="shared" si="1"/>
        <v>270073.58699999988</v>
      </c>
      <c r="H9" s="59">
        <f t="shared" si="1"/>
        <v>369872.22600000008</v>
      </c>
      <c r="I9" s="59">
        <f t="shared" si="1"/>
        <v>443784.25199999998</v>
      </c>
      <c r="J9" s="59">
        <f t="shared" si="1"/>
        <v>576004.67700000003</v>
      </c>
      <c r="K9" s="59">
        <f t="shared" si="1"/>
        <v>753586.72800000012</v>
      </c>
      <c r="L9" s="59">
        <f t="shared" si="1"/>
        <v>866401.41599999985</v>
      </c>
      <c r="M9" s="59">
        <f t="shared" si="1"/>
        <v>989104.0679999995</v>
      </c>
      <c r="N9" s="21">
        <f>N7+N8</f>
        <v>7426918.2429999998</v>
      </c>
      <c r="O9" s="1" t="s">
        <v>12</v>
      </c>
    </row>
    <row r="10" spans="1:16" x14ac:dyDescent="0.2">
      <c r="A10" s="4"/>
      <c r="B10" s="52">
        <f>B7+C7+D7</f>
        <v>770815.01099999971</v>
      </c>
      <c r="C10" s="25">
        <f>B10/B12</f>
        <v>0.33758609470118284</v>
      </c>
      <c r="D10" s="26">
        <f>B10/$N$7</f>
        <v>0.32771792643600117</v>
      </c>
      <c r="E10" s="52">
        <f>E7+F7+G7</f>
        <v>280905.35800000001</v>
      </c>
      <c r="F10" s="25">
        <f>E10/E12</f>
        <v>0.24536411772917077</v>
      </c>
      <c r="G10" s="26">
        <f>E10/$N$7</f>
        <v>0.11942907200145667</v>
      </c>
      <c r="H10" s="52">
        <f>H7+I7+J7</f>
        <v>363719.94299999997</v>
      </c>
      <c r="I10" s="25">
        <f>H10/H12</f>
        <v>0.26173282723729868</v>
      </c>
      <c r="J10" s="26">
        <f>H10/$N$7</f>
        <v>0.15463832932981189</v>
      </c>
      <c r="K10" s="52">
        <f>K7+L7+M7</f>
        <v>936628.18599999975</v>
      </c>
      <c r="L10" s="25">
        <f>K10/K12</f>
        <v>0.35898623348464465</v>
      </c>
      <c r="M10" s="26">
        <f>K10/$N$7</f>
        <v>0.39821467223273016</v>
      </c>
    </row>
    <row r="11" spans="1:16" x14ac:dyDescent="0.2">
      <c r="A11" s="4"/>
      <c r="B11" s="53">
        <f>B8+C8+D8</f>
        <v>1512498.855</v>
      </c>
      <c r="C11" s="23">
        <f>B11/B12</f>
        <v>0.66241390529881727</v>
      </c>
      <c r="D11" s="27">
        <f>B11/$N$8</f>
        <v>0.29803815501930686</v>
      </c>
      <c r="E11" s="53">
        <f>E8+F8+G8</f>
        <v>863945.65199999989</v>
      </c>
      <c r="F11" s="23">
        <f>E11/E12</f>
        <v>0.75463588227082934</v>
      </c>
      <c r="G11" s="27">
        <f>E11/$N$8</f>
        <v>0.1702406367501231</v>
      </c>
      <c r="H11" s="53">
        <f>H8+I8+J8</f>
        <v>1025941.2120000001</v>
      </c>
      <c r="I11" s="23">
        <f>H11/H12</f>
        <v>0.73826717276270126</v>
      </c>
      <c r="J11" s="27">
        <f>H11/$N$8</f>
        <v>0.20216188922850561</v>
      </c>
      <c r="K11" s="53">
        <f>K8+L8+M8</f>
        <v>1672464.0259999996</v>
      </c>
      <c r="L11" s="23">
        <f>K11/K12</f>
        <v>0.64101376651535535</v>
      </c>
      <c r="M11" s="27">
        <f>K11/$N$8</f>
        <v>0.32955931900206425</v>
      </c>
      <c r="N11" s="12">
        <f>N7/1000</f>
        <v>2352.0684979999996</v>
      </c>
      <c r="O11" s="10" t="s">
        <v>13</v>
      </c>
    </row>
    <row r="12" spans="1:16" ht="15" x14ac:dyDescent="0.25">
      <c r="A12" s="4"/>
      <c r="B12" s="31">
        <f>B10+B11</f>
        <v>2283313.8659999995</v>
      </c>
      <c r="C12" s="24"/>
      <c r="D12" s="27">
        <f>B12/$N$9</f>
        <v>0.30743759272590115</v>
      </c>
      <c r="E12" s="31">
        <f>E10+E11</f>
        <v>1144851.0099999998</v>
      </c>
      <c r="F12" s="28"/>
      <c r="G12" s="29">
        <f>E12/$N$9</f>
        <v>0.15414886397585456</v>
      </c>
      <c r="H12" s="31">
        <f>H10+H11</f>
        <v>1389661.155</v>
      </c>
      <c r="I12" s="28"/>
      <c r="J12" s="29">
        <f>H12/$N$9</f>
        <v>0.18711141142691048</v>
      </c>
      <c r="K12" s="31">
        <f>K10+K11</f>
        <v>2609092.2119999994</v>
      </c>
      <c r="L12" s="28"/>
      <c r="M12" s="29">
        <f>K12/$N$9</f>
        <v>0.35130213187133363</v>
      </c>
      <c r="N12" s="13">
        <f>N8/1000</f>
        <v>5074.8497450000004</v>
      </c>
      <c r="O12" s="11" t="s">
        <v>13</v>
      </c>
    </row>
    <row r="13" spans="1:16" ht="15" x14ac:dyDescent="0.25">
      <c r="A13" s="4"/>
      <c r="B13" s="6"/>
      <c r="C13" s="32" t="s">
        <v>20</v>
      </c>
      <c r="D13" s="30" t="s">
        <v>19</v>
      </c>
      <c r="E13" s="6"/>
      <c r="F13" s="32" t="s">
        <v>21</v>
      </c>
      <c r="G13" s="30" t="s">
        <v>19</v>
      </c>
      <c r="H13" s="6"/>
      <c r="I13" s="32" t="s">
        <v>22</v>
      </c>
      <c r="J13" s="30" t="s">
        <v>19</v>
      </c>
      <c r="K13" s="6"/>
      <c r="L13" s="32" t="s">
        <v>23</v>
      </c>
      <c r="M13" s="30" t="s">
        <v>19</v>
      </c>
      <c r="N13" s="9">
        <f>N11+N12</f>
        <v>7426.9182430000001</v>
      </c>
      <c r="O13" s="1" t="s">
        <v>13</v>
      </c>
    </row>
    <row r="14" spans="1:16" x14ac:dyDescent="0.2">
      <c r="A14" s="4"/>
    </row>
    <row r="15" spans="1:16" x14ac:dyDescent="0.2">
      <c r="A15" s="4"/>
      <c r="N15" s="14">
        <f>N11/1000</f>
        <v>2.3520684979999995</v>
      </c>
      <c r="O15" s="10" t="s">
        <v>14</v>
      </c>
      <c r="P15" s="22">
        <f>N11/N13</f>
        <v>0.31669508415780195</v>
      </c>
    </row>
    <row r="16" spans="1:16" x14ac:dyDescent="0.2">
      <c r="A16" s="4"/>
      <c r="B16" t="s">
        <v>27</v>
      </c>
      <c r="N16" s="15">
        <f>N12/1000</f>
        <v>5.0748497450000007</v>
      </c>
      <c r="O16" s="11" t="s">
        <v>14</v>
      </c>
      <c r="P16" s="22">
        <f>N12/N13</f>
        <v>0.6833049158421981</v>
      </c>
    </row>
    <row r="17" spans="1:18" ht="15" x14ac:dyDescent="0.25">
      <c r="N17" s="8">
        <f>N15+N16</f>
        <v>7.4269182430000003</v>
      </c>
      <c r="O17" s="1" t="s">
        <v>14</v>
      </c>
    </row>
    <row r="18" spans="1:18" x14ac:dyDescent="0.2">
      <c r="B18" s="22">
        <f>B7/B9</f>
        <v>0.35760652451151564</v>
      </c>
      <c r="C18" s="22">
        <f t="shared" ref="C18:E18" si="2">C7/C9</f>
        <v>0.34483801325984864</v>
      </c>
      <c r="D18" s="22">
        <f t="shared" si="2"/>
        <v>0.30305131576252042</v>
      </c>
      <c r="E18" s="22">
        <f t="shared" si="2"/>
        <v>0.27137247730790404</v>
      </c>
      <c r="F18" s="22">
        <f t="shared" ref="F18:M18" si="3">F7/F9</f>
        <v>0.23625174582699215</v>
      </c>
      <c r="G18" s="22">
        <f t="shared" si="3"/>
        <v>0.20837417914547871</v>
      </c>
      <c r="H18" s="22">
        <f t="shared" si="3"/>
        <v>0.18289265115029213</v>
      </c>
      <c r="I18" s="22">
        <f t="shared" si="3"/>
        <v>0.26892428350522002</v>
      </c>
      <c r="J18" s="22">
        <f t="shared" si="3"/>
        <v>0.30681811460360753</v>
      </c>
      <c r="K18" s="22">
        <f t="shared" si="3"/>
        <v>0.30464331372884795</v>
      </c>
      <c r="L18" s="22">
        <f t="shared" si="3"/>
        <v>0.37184417067019215</v>
      </c>
      <c r="M18" s="22">
        <f t="shared" si="3"/>
        <v>0.38912660907183716</v>
      </c>
    </row>
    <row r="19" spans="1:18" x14ac:dyDescent="0.2">
      <c r="B19" s="22">
        <f>B8/B9</f>
        <v>0.64239347548848447</v>
      </c>
      <c r="C19" s="22">
        <f t="shared" ref="C19:E19" si="4">C8/C9</f>
        <v>0.65516198674015136</v>
      </c>
      <c r="D19" s="22">
        <f t="shared" si="4"/>
        <v>0.69694868423747969</v>
      </c>
      <c r="E19" s="22">
        <f t="shared" si="4"/>
        <v>0.72862752269209596</v>
      </c>
      <c r="F19" s="22">
        <f t="shared" ref="F19:M19" si="5">F8/F9</f>
        <v>0.76374825417300785</v>
      </c>
      <c r="G19" s="22">
        <f t="shared" si="5"/>
        <v>0.79162582085452138</v>
      </c>
      <c r="H19" s="22">
        <f t="shared" si="5"/>
        <v>0.81710734884970793</v>
      </c>
      <c r="I19" s="22">
        <f t="shared" si="5"/>
        <v>0.73107571649477998</v>
      </c>
      <c r="J19" s="22">
        <f t="shared" si="5"/>
        <v>0.69318188539639247</v>
      </c>
      <c r="K19" s="22">
        <f t="shared" si="5"/>
        <v>0.6953566862711521</v>
      </c>
      <c r="L19" s="22">
        <f t="shared" si="5"/>
        <v>0.62815582932980785</v>
      </c>
      <c r="M19" s="22">
        <f t="shared" si="5"/>
        <v>0.61087339092816273</v>
      </c>
    </row>
    <row r="20" spans="1:18" ht="15" x14ac:dyDescent="0.25">
      <c r="N20" s="51" t="s">
        <v>25</v>
      </c>
    </row>
    <row r="21" spans="1:18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7"/>
      <c r="R21" s="7"/>
    </row>
    <row r="22" spans="1:18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34"/>
      <c r="M22" s="34"/>
      <c r="N22" s="14">
        <v>2.4858500000000001</v>
      </c>
      <c r="O22" s="10" t="s">
        <v>14</v>
      </c>
      <c r="P22" s="34"/>
      <c r="Q22" s="7"/>
      <c r="R22" s="7"/>
    </row>
    <row r="23" spans="1:18" ht="15" x14ac:dyDescent="0.25">
      <c r="A23" s="34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5">
        <v>5.3736319999999997</v>
      </c>
      <c r="O23" s="11" t="s">
        <v>14</v>
      </c>
      <c r="P23" s="34"/>
      <c r="Q23" s="7"/>
      <c r="R23" s="7"/>
    </row>
    <row r="24" spans="1:18" ht="15" x14ac:dyDescent="0.25">
      <c r="A24" s="34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54">
        <f>N22+N23</f>
        <v>7.8594819999999999</v>
      </c>
      <c r="O24" s="44" t="s">
        <v>14</v>
      </c>
      <c r="P24" s="34"/>
      <c r="Q24" s="7"/>
      <c r="R24" s="7"/>
    </row>
    <row r="25" spans="1:18" x14ac:dyDescent="0.2">
      <c r="A25" s="38"/>
      <c r="B25" s="3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0"/>
      <c r="O25" s="34"/>
      <c r="P25" s="34"/>
      <c r="Q25" s="7"/>
      <c r="R25" s="7"/>
    </row>
    <row r="26" spans="1:18" x14ac:dyDescent="0.2">
      <c r="A26" s="38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0"/>
      <c r="O26" s="34"/>
      <c r="P26" s="34"/>
      <c r="Q26" s="7"/>
      <c r="R26" s="7"/>
    </row>
    <row r="27" spans="1:18" ht="15" x14ac:dyDescent="0.2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34"/>
      <c r="Q27" s="7"/>
      <c r="R27" s="7"/>
    </row>
    <row r="28" spans="1:18" x14ac:dyDescent="0.2">
      <c r="A28" s="38"/>
      <c r="B28" s="45"/>
      <c r="C28" s="46"/>
      <c r="D28" s="46"/>
      <c r="E28" s="45"/>
      <c r="F28" s="46"/>
      <c r="G28" s="46"/>
      <c r="H28" s="45"/>
      <c r="I28" s="46"/>
      <c r="J28" s="46"/>
      <c r="K28" s="45"/>
      <c r="L28" s="46"/>
      <c r="M28" s="46"/>
      <c r="N28" s="34"/>
      <c r="O28" s="34"/>
      <c r="P28" s="34"/>
      <c r="Q28" s="7"/>
      <c r="R28" s="7"/>
    </row>
    <row r="29" spans="1:18" x14ac:dyDescent="0.2">
      <c r="A29" s="38"/>
      <c r="B29" s="45"/>
      <c r="C29" s="46"/>
      <c r="D29" s="46"/>
      <c r="E29" s="45"/>
      <c r="F29" s="46"/>
      <c r="G29" s="46"/>
      <c r="H29" s="45"/>
      <c r="I29" s="46"/>
      <c r="J29" s="46"/>
      <c r="K29" s="45"/>
      <c r="L29" s="46"/>
      <c r="M29" s="46"/>
      <c r="N29" s="35"/>
      <c r="O29" s="34"/>
      <c r="P29" s="34"/>
      <c r="Q29" s="7"/>
      <c r="R29" s="7"/>
    </row>
    <row r="30" spans="1:18" ht="15" x14ac:dyDescent="0.25">
      <c r="A30" s="38"/>
      <c r="B30" s="47"/>
      <c r="C30" s="34"/>
      <c r="D30" s="46"/>
      <c r="E30" s="47"/>
      <c r="F30" s="34"/>
      <c r="G30" s="46"/>
      <c r="H30" s="47"/>
      <c r="I30" s="34"/>
      <c r="J30" s="46"/>
      <c r="K30" s="47"/>
      <c r="L30" s="34"/>
      <c r="M30" s="46"/>
      <c r="N30" s="35"/>
      <c r="O30" s="34"/>
      <c r="P30" s="34"/>
      <c r="Q30" s="7"/>
      <c r="R30" s="7"/>
    </row>
    <row r="31" spans="1:18" ht="15" x14ac:dyDescent="0.25">
      <c r="A31" s="38"/>
      <c r="B31" s="34"/>
      <c r="C31" s="37"/>
      <c r="D31" s="48"/>
      <c r="E31" s="34"/>
      <c r="F31" s="37"/>
      <c r="G31" s="48"/>
      <c r="H31" s="34"/>
      <c r="I31" s="37"/>
      <c r="J31" s="48"/>
      <c r="K31" s="34"/>
      <c r="L31" s="37"/>
      <c r="M31" s="48"/>
      <c r="N31" s="42"/>
      <c r="O31" s="44"/>
      <c r="P31" s="34"/>
      <c r="Q31" s="7"/>
      <c r="R31" s="7"/>
    </row>
    <row r="32" spans="1:18" x14ac:dyDescent="0.2">
      <c r="A32" s="38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7"/>
      <c r="R32" s="7"/>
    </row>
    <row r="33" spans="1:18" x14ac:dyDescent="0.2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46"/>
      <c r="N33" s="49"/>
      <c r="O33" s="34"/>
      <c r="P33" s="34"/>
      <c r="Q33" s="7"/>
      <c r="R33" s="7"/>
    </row>
    <row r="34" spans="1:18" x14ac:dyDescent="0.2">
      <c r="A34" s="38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46"/>
      <c r="N34" s="49"/>
      <c r="O34" s="34"/>
      <c r="P34" s="34"/>
      <c r="Q34" s="7"/>
      <c r="R34" s="7"/>
    </row>
    <row r="35" spans="1:18" ht="15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50"/>
      <c r="O35" s="44"/>
      <c r="P35" s="34"/>
      <c r="Q35" s="7"/>
      <c r="R35" s="7"/>
    </row>
    <row r="36" spans="1:18" x14ac:dyDescent="0.2">
      <c r="A36" s="34"/>
      <c r="B36" s="46"/>
      <c r="C36" s="46"/>
      <c r="D36" s="46"/>
      <c r="E36" s="46"/>
      <c r="F36" s="46"/>
      <c r="G36" s="46"/>
      <c r="H36" s="46"/>
      <c r="I36" s="46"/>
      <c r="J36" s="34"/>
      <c r="K36" s="34"/>
      <c r="L36" s="34"/>
      <c r="M36" s="34"/>
      <c r="N36" s="34"/>
      <c r="O36" s="34"/>
      <c r="P36" s="34"/>
      <c r="Q36" s="7"/>
      <c r="R36" s="7"/>
    </row>
    <row r="37" spans="1:18" x14ac:dyDescent="0.2">
      <c r="A37" s="34"/>
      <c r="B37" s="46"/>
      <c r="C37" s="46"/>
      <c r="D37" s="46"/>
      <c r="E37" s="46"/>
      <c r="F37" s="46"/>
      <c r="G37" s="46"/>
      <c r="H37" s="46"/>
      <c r="I37" s="46"/>
      <c r="J37" s="34"/>
      <c r="K37" s="34"/>
      <c r="L37" s="34"/>
      <c r="M37" s="34"/>
      <c r="N37" s="34"/>
      <c r="O37" s="34"/>
      <c r="P37" s="34"/>
      <c r="Q37" s="7"/>
      <c r="R37" s="7"/>
    </row>
    <row r="38" spans="1:18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7"/>
      <c r="R38" s="7"/>
    </row>
    <row r="39" spans="1:18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7"/>
      <c r="R39" s="7"/>
    </row>
    <row r="40" spans="1:18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7"/>
      <c r="R40" s="7"/>
    </row>
    <row r="41" spans="1:18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</sheetData>
  <mergeCells count="1">
    <mergeCell ref="B5:M5"/>
  </mergeCells>
  <printOptions horizontalCentered="1"/>
  <pageMargins left="0.39370078740157483" right="0.39370078740157483" top="1.1811023622047245" bottom="0.39370078740157483" header="0.78740157480314965" footer="0.19685039370078741"/>
  <pageSetup paperSize="9" scale="91" orientation="landscape" r:id="rId1"/>
  <headerFooter>
    <oddHeader>&amp;C&amp;A</oddHeader>
    <oddFooter>Lk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105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I OSA - Tänavavalgustus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</dc:creator>
  <cp:lastModifiedBy>Tartu Linnavalitsus</cp:lastModifiedBy>
  <cp:revision>8</cp:revision>
  <cp:lastPrinted>2014-04-25T09:58:21Z</cp:lastPrinted>
  <dcterms:created xsi:type="dcterms:W3CDTF">2009-04-16T11:32:48Z</dcterms:created>
  <dcterms:modified xsi:type="dcterms:W3CDTF">2017-01-24T12:12:28Z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